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<sst xmlns="http://schemas.openxmlformats.org/spreadsheetml/2006/main" count="79" uniqueCount="73">
  <si>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</si>
  <si>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</si>
  <si>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</si>
  <si>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</si>
  <si>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</si>
  <si>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</si>
  <si>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</si>
  <si>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</si>
  <si>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</si>
  <si>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</si>
  <si>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</si>
  <si>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</si>
  <si>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</si>
  <si>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</si>
  <si>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</si>
  <si>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</si>
  <si>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</si>
  <si>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</si>
  <si>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</si>
  <si>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</si>
  <si>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</si>
  <si>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</si>
  <si>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</si>
  <si>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</si>
  <si>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</si>
  <si>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</si>
  <si>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</si>
  <si>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</si>
  <si>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</si>
  <si>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</si>
  <si>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</si>
  <si>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</si>
  <si>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</si>
  <si>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</si>
  <si>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</si>
  <si>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</si>
  <si>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</si>
  <si>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</si>
  <si>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</si>
  <si>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</si>
  <si>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</si>
  <si>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</si>
  <si>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</si>
  <si>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</si>
  <si>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</si>
  <si>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</si>
  <si>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</si>
  <si>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</si>
  <si>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</si>
  <si>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</si>
  <si>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</si>
  <si>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</si>
  <si>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</si>
  <si>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</si>
  <si>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</si>
  <si>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</si>
  <si>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</si>
  <si>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</si>
  <si>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</si>
  <si>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</si>
  <si>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</si>
  <si>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</si>
  <si>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</si>
  <si>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</si>
  <si>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</si>
  <si>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</si>
  <si>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</si>
  <si>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</si>
  <si>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</si>
  <si>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27.01.2017</t>
  </si>
  <si>
    <r>
      <t xml:space="preserve">станом на 27.01.2017р.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</si>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</sst>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4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8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089300"/>
        <c:axId val="21932789"/>
      </c:lineChart>
      <c:catAx>
        <c:axId val="620893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2789"/>
        <c:crosses val="autoZero"/>
        <c:auto val="0"/>
        <c:lblOffset val="100"/>
        <c:tickLblSkip val="1"/>
        <c:noMultiLvlLbl val="0"/>
      </c:catAx>
      <c:valAx>
        <c:axId val="2193278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893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177374"/>
        <c:axId val="31725455"/>
      </c:bar3DChart>
      <c:catAx>
        <c:axId val="63177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5455"/>
        <c:crosses val="autoZero"/>
        <c:auto val="1"/>
        <c:lblOffset val="100"/>
        <c:tickLblSkip val="1"/>
        <c:noMultiLvlLbl val="0"/>
      </c:catAx>
      <c:valAx>
        <c:axId val="31725455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737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093640"/>
        <c:axId val="19625033"/>
      </c:bar3D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93640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66 406,2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-22 950,3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- 1 291 084,9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60</v>
      </c>
      <c r="Q1" s="101"/>
      <c r="R1" s="101"/>
      <c r="S1" s="101"/>
      <c r="T1" s="101"/>
      <c r="U1" s="102"/>
    </row>
    <row r="2" spans="1:21" ht="15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70</v>
      </c>
      <c r="Q2" s="107"/>
      <c r="R2" s="107"/>
      <c r="S2" s="107"/>
      <c r="T2" s="107"/>
      <c r="U2" s="10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09" t="s">
        <v>47</v>
      </c>
      <c r="T3" s="11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AVERAGE(L4:L19)</f>
        <v>4150.384999999999</v>
      </c>
      <c r="P4" s="71">
        <v>0</v>
      </c>
      <c r="Q4" s="72">
        <v>0</v>
      </c>
      <c r="R4" s="73">
        <v>0</v>
      </c>
      <c r="S4" s="111">
        <v>0</v>
      </c>
      <c r="T4" s="11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4150.4</v>
      </c>
      <c r="P5" s="75">
        <v>0</v>
      </c>
      <c r="Q5" s="69">
        <v>0</v>
      </c>
      <c r="R5" s="76">
        <v>22.3</v>
      </c>
      <c r="S5" s="113">
        <v>0</v>
      </c>
      <c r="T5" s="11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4150.4</v>
      </c>
      <c r="P6" s="77">
        <v>0</v>
      </c>
      <c r="Q6" s="78">
        <v>0</v>
      </c>
      <c r="R6" s="79">
        <v>0</v>
      </c>
      <c r="S6" s="115">
        <v>0</v>
      </c>
      <c r="T6" s="11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4150.4</v>
      </c>
      <c r="P7" s="77">
        <v>0</v>
      </c>
      <c r="Q7" s="78">
        <v>0</v>
      </c>
      <c r="R7" s="79">
        <v>50.4</v>
      </c>
      <c r="S7" s="115">
        <v>0</v>
      </c>
      <c r="T7" s="11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4150.4</v>
      </c>
      <c r="P8" s="77">
        <v>0</v>
      </c>
      <c r="Q8" s="78">
        <v>0</v>
      </c>
      <c r="R8" s="76">
        <v>0</v>
      </c>
      <c r="S8" s="113">
        <v>0</v>
      </c>
      <c r="T8" s="11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4150.4</v>
      </c>
      <c r="P9" s="77">
        <v>0</v>
      </c>
      <c r="Q9" s="78">
        <v>0</v>
      </c>
      <c r="R9" s="76">
        <v>0</v>
      </c>
      <c r="S9" s="113">
        <v>0</v>
      </c>
      <c r="T9" s="11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4150.4</v>
      </c>
      <c r="P10" s="77">
        <v>0</v>
      </c>
      <c r="Q10" s="78">
        <v>0</v>
      </c>
      <c r="R10" s="76">
        <v>0</v>
      </c>
      <c r="S10" s="113">
        <v>0</v>
      </c>
      <c r="T10" s="11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4150.4</v>
      </c>
      <c r="P11" s="75">
        <v>0</v>
      </c>
      <c r="Q11" s="69">
        <v>0</v>
      </c>
      <c r="R11" s="76">
        <v>0</v>
      </c>
      <c r="S11" s="113">
        <v>0</v>
      </c>
      <c r="T11" s="11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4150.4</v>
      </c>
      <c r="P12" s="75">
        <v>0</v>
      </c>
      <c r="Q12" s="69">
        <v>0</v>
      </c>
      <c r="R12" s="76">
        <v>0</v>
      </c>
      <c r="S12" s="113">
        <v>0</v>
      </c>
      <c r="T12" s="11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4150.4</v>
      </c>
      <c r="P13" s="75">
        <v>0</v>
      </c>
      <c r="Q13" s="69">
        <v>0</v>
      </c>
      <c r="R13" s="76">
        <v>0</v>
      </c>
      <c r="S13" s="113">
        <v>0</v>
      </c>
      <c r="T13" s="11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4150.4</v>
      </c>
      <c r="P14" s="75">
        <v>0</v>
      </c>
      <c r="Q14" s="69">
        <v>0</v>
      </c>
      <c r="R14" s="80">
        <v>0</v>
      </c>
      <c r="S14" s="113">
        <v>0</v>
      </c>
      <c r="T14" s="11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4800</v>
      </c>
      <c r="N15" s="3">
        <f>L15/M15</f>
        <v>1.7566875000000002</v>
      </c>
      <c r="O15" s="2">
        <v>4150.4</v>
      </c>
      <c r="P15" s="75">
        <v>0</v>
      </c>
      <c r="Q15" s="69">
        <v>0</v>
      </c>
      <c r="R15" s="80">
        <v>0</v>
      </c>
      <c r="S15" s="113">
        <v>1</v>
      </c>
      <c r="T15" s="11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4150.4</v>
      </c>
      <c r="P16" s="75">
        <v>0</v>
      </c>
      <c r="Q16" s="69">
        <v>0</v>
      </c>
      <c r="R16" s="80">
        <v>0</v>
      </c>
      <c r="S16" s="113">
        <v>0</v>
      </c>
      <c r="T16" s="11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4150.4</v>
      </c>
      <c r="P17" s="75">
        <v>1.9</v>
      </c>
      <c r="Q17" s="69">
        <v>0</v>
      </c>
      <c r="R17" s="80">
        <v>0</v>
      </c>
      <c r="S17" s="113">
        <v>0</v>
      </c>
      <c r="T17" s="114"/>
      <c r="U17" s="74">
        <f t="shared" si="2"/>
        <v>1.9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4150.4</v>
      </c>
      <c r="P18" s="75">
        <v>0</v>
      </c>
      <c r="Q18" s="69">
        <v>0</v>
      </c>
      <c r="R18" s="76">
        <v>0</v>
      </c>
      <c r="S18" s="113">
        <v>0</v>
      </c>
      <c r="T18" s="114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4150.4</v>
      </c>
      <c r="P19" s="75">
        <v>0</v>
      </c>
      <c r="Q19" s="69">
        <v>0</v>
      </c>
      <c r="R19" s="76">
        <v>0</v>
      </c>
      <c r="S19" s="113">
        <v>0</v>
      </c>
      <c r="T19" s="114"/>
      <c r="U19" s="74">
        <f t="shared" si="2"/>
        <v>0</v>
      </c>
    </row>
    <row r="20" spans="1:21" ht="12.75">
      <c r="A20" s="10">
        <v>42762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3200</v>
      </c>
      <c r="N20" s="3">
        <f t="shared" si="1"/>
        <v>0</v>
      </c>
      <c r="O20" s="2">
        <v>4150.4</v>
      </c>
      <c r="P20" s="75"/>
      <c r="Q20" s="69"/>
      <c r="R20" s="76"/>
      <c r="S20" s="113"/>
      <c r="T20" s="114"/>
      <c r="U20" s="74">
        <f t="shared" si="2"/>
        <v>0</v>
      </c>
    </row>
    <row r="21" spans="1:21" ht="12.75">
      <c r="A21" s="10">
        <v>42765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6500</v>
      </c>
      <c r="N21" s="3">
        <f t="shared" si="1"/>
        <v>0</v>
      </c>
      <c r="O21" s="2">
        <v>4150.4</v>
      </c>
      <c r="P21" s="81"/>
      <c r="Q21" s="80"/>
      <c r="R21" s="76"/>
      <c r="S21" s="113"/>
      <c r="T21" s="114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4150.4</v>
      </c>
      <c r="P22" s="81"/>
      <c r="Q22" s="80"/>
      <c r="R22" s="76"/>
      <c r="S22" s="113"/>
      <c r="T22" s="11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32392.699999999997</v>
      </c>
      <c r="C23" s="92">
        <f t="shared" si="3"/>
        <v>3470.57</v>
      </c>
      <c r="D23" s="92">
        <f t="shared" si="3"/>
        <v>2467.93</v>
      </c>
      <c r="E23" s="92">
        <f t="shared" si="3"/>
        <v>6428.799999999999</v>
      </c>
      <c r="F23" s="92">
        <f t="shared" si="3"/>
        <v>17548.500000000004</v>
      </c>
      <c r="G23" s="92">
        <f t="shared" si="3"/>
        <v>1015.0000000000001</v>
      </c>
      <c r="H23" s="92">
        <f t="shared" si="3"/>
        <v>2167.45</v>
      </c>
      <c r="I23" s="92">
        <f t="shared" si="3"/>
        <v>685</v>
      </c>
      <c r="J23" s="92">
        <f t="shared" si="3"/>
        <v>0</v>
      </c>
      <c r="K23" s="91">
        <f t="shared" si="3"/>
        <v>230.20999999999896</v>
      </c>
      <c r="L23" s="91">
        <f t="shared" si="3"/>
        <v>66406.15999999999</v>
      </c>
      <c r="M23" s="91">
        <f t="shared" si="3"/>
        <v>83125</v>
      </c>
      <c r="N23" s="93">
        <f>L23/M23</f>
        <v>0.7988710977443607</v>
      </c>
      <c r="O23" s="2"/>
      <c r="P23" s="82">
        <f>SUM(P4:P22)</f>
        <v>1.9</v>
      </c>
      <c r="Q23" s="82">
        <f>SUM(Q4:Q22)</f>
        <v>0</v>
      </c>
      <c r="R23" s="82">
        <f>SUM(R4:R22)</f>
        <v>72.7</v>
      </c>
      <c r="S23" s="119">
        <f>SUM(S4:S22)</f>
        <v>1</v>
      </c>
      <c r="T23" s="120"/>
      <c r="U23" s="82">
        <f>P23+Q23+S23+R23+T23</f>
        <v>75.60000000000001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29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>
        <v>42762</v>
      </c>
      <c r="Q28" s="125">
        <v>0.0047</v>
      </c>
      <c r="R28" s="125"/>
      <c r="S28" s="12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/>
      <c r="Q29" s="125"/>
      <c r="R29" s="125"/>
      <c r="S29" s="12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6" t="s">
        <v>45</v>
      </c>
      <c r="R31" s="12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8" t="s">
        <v>40</v>
      </c>
      <c r="R32" s="12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2">
        <v>42762</v>
      </c>
      <c r="Q38" s="124">
        <v>99727.90482</v>
      </c>
      <c r="R38" s="124"/>
      <c r="S38" s="12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/>
      <c r="Q39" s="124"/>
      <c r="R39" s="124"/>
      <c r="S39" s="12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">
      <selection activeCell="D57" sqref="D5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36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7"/>
      <c r="N26" s="137"/>
    </row>
    <row r="27" spans="1:16" ht="54" customHeight="1">
      <c r="A27" s="129" t="s">
        <v>32</v>
      </c>
      <c r="B27" s="138" t="s">
        <v>43</v>
      </c>
      <c r="C27" s="138"/>
      <c r="D27" s="131" t="s">
        <v>49</v>
      </c>
      <c r="E27" s="132"/>
      <c r="F27" s="133" t="s">
        <v>44</v>
      </c>
      <c r="G27" s="134"/>
      <c r="H27" s="135" t="s">
        <v>52</v>
      </c>
      <c r="I27" s="131"/>
      <c r="J27" s="146"/>
      <c r="K27" s="147"/>
      <c r="L27" s="143" t="s">
        <v>36</v>
      </c>
      <c r="M27" s="144"/>
      <c r="N27" s="145"/>
      <c r="O27" s="139" t="s">
        <v>72</v>
      </c>
      <c r="P27" s="140"/>
    </row>
    <row r="28" spans="1:16" ht="30.75" customHeight="1">
      <c r="A28" s="130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4"/>
      <c r="P28" s="131"/>
    </row>
    <row r="29" spans="1:16" ht="23.25" customHeight="1" thickBot="1">
      <c r="A29" s="44">
        <f>січень!Q38</f>
        <v>99727.90482</v>
      </c>
      <c r="B29" s="49">
        <v>600</v>
      </c>
      <c r="C29" s="49">
        <v>1.9</v>
      </c>
      <c r="D29" s="49">
        <v>0</v>
      </c>
      <c r="E29" s="49">
        <v>0.02</v>
      </c>
      <c r="F29" s="49">
        <v>400</v>
      </c>
      <c r="G29" s="49">
        <v>72.71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75.63</v>
      </c>
      <c r="N29" s="51">
        <f>M29-L29</f>
        <v>-925.37</v>
      </c>
      <c r="O29" s="141">
        <f>січень!Q28</f>
        <v>0.0047</v>
      </c>
      <c r="P29" s="142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32392.67</v>
      </c>
      <c r="F48" s="1" t="s">
        <v>22</v>
      </c>
      <c r="G48" s="6"/>
      <c r="H48" s="14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6428.78</v>
      </c>
      <c r="G49" s="6"/>
      <c r="H49" s="14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17548.47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2467.93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3470.64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3412.6800000000057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66406.16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1.9</v>
      </c>
    </row>
    <row r="59" spans="1:3" ht="25.5">
      <c r="A59" s="83" t="s">
        <v>54</v>
      </c>
      <c r="B59" s="9">
        <f>D29</f>
        <v>0</v>
      </c>
      <c r="C59" s="9">
        <f>E29</f>
        <v>0.02</v>
      </c>
    </row>
    <row r="60" spans="1:3" ht="12.75">
      <c r="A60" s="83" t="s">
        <v>55</v>
      </c>
      <c r="B60" s="9">
        <f>F29</f>
        <v>400</v>
      </c>
      <c r="C60" s="9">
        <f>G29</f>
        <v>72.71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2017-01-27T08:10:08Z</dcterms:modified>
  <cp:category/>
  <cp:version/>
  <cp:contentType/>
  <cp:contentStatus/>
</cp:coreProperties>
</file>